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20" yWindow="30" windowWidth="15180" windowHeight="9345"/>
  </bookViews>
  <sheets>
    <sheet name="DC-DNB Odds" sheetId="1" r:id="rId1"/>
  </sheets>
  <definedNames>
    <definedName name="dropdown">#REF!</definedName>
  </definedNames>
  <calcPr calcId="145621"/>
</workbook>
</file>

<file path=xl/calcChain.xml><?xml version="1.0" encoding="utf-8"?>
<calcChain xmlns="http://schemas.openxmlformats.org/spreadsheetml/2006/main">
  <c r="F8" i="1" l="1"/>
  <c r="F7" i="1"/>
  <c r="B16" i="1" s="1"/>
  <c r="C16" i="1" s="1"/>
  <c r="B17" i="1"/>
  <c r="C17" i="1" s="1"/>
  <c r="F6" i="1"/>
  <c r="B11" i="1"/>
  <c r="C11" i="1"/>
  <c r="A18" i="1"/>
  <c r="A13" i="1"/>
  <c r="A7" i="1"/>
  <c r="C7" i="1" s="1"/>
  <c r="C4" i="1"/>
  <c r="C5" i="1"/>
  <c r="C6" i="1"/>
  <c r="C3" i="1"/>
  <c r="C18" i="1" l="1"/>
  <c r="B10" i="1"/>
  <c r="C10" i="1" s="1"/>
  <c r="C13" i="1" s="1"/>
  <c r="B12" i="1"/>
  <c r="C12" i="1" s="1"/>
</calcChain>
</file>

<file path=xl/sharedStrings.xml><?xml version="1.0" encoding="utf-8"?>
<sst xmlns="http://schemas.openxmlformats.org/spreadsheetml/2006/main" count="27" uniqueCount="19">
  <si>
    <t>Calculation of Double Chance and DNB odds from Home / Draw / Away (1X2) odds</t>
  </si>
  <si>
    <t>Selection</t>
  </si>
  <si>
    <t>Home</t>
  </si>
  <si>
    <t>Draw</t>
  </si>
  <si>
    <t>Odds</t>
  </si>
  <si>
    <t>Double Chance Odds</t>
  </si>
  <si>
    <t>Home or Draw</t>
  </si>
  <si>
    <t>Home or Away</t>
  </si>
  <si>
    <t>Draw or Away</t>
  </si>
  <si>
    <t>DNB (Asian Handicap 0) Odds</t>
  </si>
  <si>
    <t>Home DNB</t>
  </si>
  <si>
    <t>Away DNB</t>
  </si>
  <si>
    <t>Probability, %</t>
  </si>
  <si>
    <t>Dropdown</t>
  </si>
  <si>
    <t>Match odds (1X2)</t>
  </si>
  <si>
    <t>Instructions:</t>
  </si>
  <si>
    <t>1. Select from drop-down menu (blue cell)
input you want to use - Odds (in decimal format), or Probability, in %.
2. Fill your data in appropriate yellow cells;
the table below shows odds for
Double Chance and DNB.
Note: Overround for double chance is calculated at 200% book!</t>
  </si>
  <si>
    <t>AUXILIARY COLUMN!</t>
  </si>
  <si>
    <t>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</si>
</sst>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Palatino Linotype"/>
    </font>
    <font>
      <sz val="8"/>
      <name val="Palatino Linotype"/>
    </font>
    <font>
      <sz val="10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b/>
      <sz val="10"/>
      <color indexed="53"/>
      <name val="Century Gothic"/>
      <family val="2"/>
    </font>
    <font>
      <sz val="10"/>
      <color indexed="53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dotted">
        <color indexed="53"/>
      </bottom>
      <diagonal/>
    </border>
    <border>
      <left style="thin">
        <color indexed="53"/>
      </left>
      <right style="thin">
        <color indexed="53"/>
      </right>
      <top style="dotted">
        <color indexed="53"/>
      </top>
      <bottom style="dotted">
        <color indexed="53"/>
      </bottom>
      <diagonal/>
    </border>
    <border>
      <left style="thin">
        <color indexed="53"/>
      </left>
      <right style="thin">
        <color indexed="53"/>
      </right>
      <top style="dotted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dotted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/>
    </xf>
    <xf numFmtId="4" fontId="4" fillId="0" borderId="2" xfId="0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top" wrapText="1" indent="1"/>
    </xf>
    <xf numFmtId="4" fontId="4" fillId="0" borderId="3" xfId="0" applyNumberFormat="1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top" wrapText="1" indent="1"/>
    </xf>
    <xf numFmtId="0" fontId="5" fillId="0" borderId="0" xfId="0" applyFont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 indent="1"/>
    </xf>
    <xf numFmtId="4" fontId="6" fillId="0" borderId="0" xfId="0" applyNumberFormat="1" applyFont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 indent="1"/>
    </xf>
    <xf numFmtId="4" fontId="3" fillId="0" borderId="6" xfId="0" applyNumberFormat="1" applyFont="1" applyBorder="1" applyAlignment="1" applyProtection="1">
      <alignment horizontal="right" vertical="center" indent="1"/>
    </xf>
    <xf numFmtId="4" fontId="4" fillId="0" borderId="6" xfId="0" applyNumberFormat="1" applyFont="1" applyBorder="1" applyAlignment="1" applyProtection="1">
      <alignment horizontal="right" vertical="center" indent="1"/>
    </xf>
    <xf numFmtId="4" fontId="3" fillId="0" borderId="3" xfId="0" applyNumberFormat="1" applyFont="1" applyBorder="1" applyAlignment="1" applyProtection="1">
      <alignment horizontal="right" vertical="center" indent="1"/>
    </xf>
    <xf numFmtId="4" fontId="3" fillId="0" borderId="4" xfId="0" applyNumberFormat="1" applyFont="1" applyBorder="1" applyAlignment="1" applyProtection="1">
      <alignment horizontal="right" vertical="center" indent="1"/>
    </xf>
    <xf numFmtId="4" fontId="4" fillId="0" borderId="1" xfId="0" applyNumberFormat="1" applyFont="1" applyFill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</xf>
    <xf numFmtId="4" fontId="3" fillId="3" borderId="2" xfId="0" applyNumberFormat="1" applyFont="1" applyFill="1" applyBorder="1" applyAlignment="1" applyProtection="1">
      <alignment horizontal="right" vertical="center" indent="1"/>
      <protection locked="0"/>
    </xf>
    <xf numFmtId="4" fontId="3" fillId="3" borderId="3" xfId="0" applyNumberFormat="1" applyFont="1" applyFill="1" applyBorder="1" applyAlignment="1" applyProtection="1">
      <alignment horizontal="right" vertical="center" indent="1"/>
      <protection locked="0"/>
    </xf>
    <xf numFmtId="4" fontId="3" fillId="3" borderId="4" xfId="0" applyNumberFormat="1" applyFont="1" applyFill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 applyProtection="1">
      <alignment horizontal="right" vertical="center" indent="1"/>
    </xf>
    <xf numFmtId="0" fontId="3" fillId="0" borderId="3" xfId="0" applyFont="1" applyBorder="1" applyAlignment="1" applyProtection="1">
      <alignment horizontal="right" vertical="center" indent="1"/>
    </xf>
    <xf numFmtId="0" fontId="3" fillId="0" borderId="4" xfId="0" applyFont="1" applyBorder="1" applyAlignment="1" applyProtection="1">
      <alignment horizontal="right" vertical="center" indent="1"/>
    </xf>
    <xf numFmtId="0" fontId="3" fillId="0" borderId="6" xfId="0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4" fillId="0" borderId="5" xfId="0" applyFont="1" applyFill="1" applyBorder="1" applyAlignment="1" applyProtection="1">
      <alignment horizontal="right" vertical="center" indent="1"/>
    </xf>
    <xf numFmtId="0" fontId="2" fillId="0" borderId="5" xfId="0" applyFont="1" applyBorder="1" applyAlignment="1" applyProtection="1">
      <alignment horizontal="right" vertical="center" indent="1"/>
    </xf>
    <xf numFmtId="0" fontId="3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top" wrapText="1" indent="1"/>
    </xf>
    <xf numFmtId="0" fontId="2" fillId="0" borderId="0" xfId="0" applyFont="1" applyAlignment="1" applyProtection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tabSelected="1" workbookViewId="0">
      <selection activeCell="B3" sqref="B3"/>
    </sheetView>
  </sheetViews>
  <sheetFormatPr defaultRowHeight="13.5" x14ac:dyDescent="0.3"/>
  <cols>
    <col min="1" max="1" width="18.7109375" style="22" customWidth="1"/>
    <col min="2" max="3" width="14.7109375" style="4" customWidth="1"/>
    <col min="4" max="4" width="46" style="4" customWidth="1"/>
    <col min="5" max="5" width="10.7109375" style="4" hidden="1" customWidth="1"/>
    <col min="6" max="6" width="13.42578125" style="8" hidden="1" customWidth="1"/>
    <col min="7" max="7" width="9.140625" style="4" hidden="1" customWidth="1"/>
    <col min="8" max="16384" width="9.140625" style="4"/>
  </cols>
  <sheetData>
    <row r="1" spans="1:6" ht="24.95" customHeight="1" x14ac:dyDescent="0.3">
      <c r="A1" s="30" t="s">
        <v>0</v>
      </c>
      <c r="B1" s="31"/>
      <c r="C1" s="31"/>
      <c r="D1" s="32"/>
      <c r="E1" s="2"/>
      <c r="F1" s="3" t="s">
        <v>17</v>
      </c>
    </row>
    <row r="2" spans="1:6" ht="20.100000000000001" customHeight="1" x14ac:dyDescent="0.3">
      <c r="A2" s="35" t="s">
        <v>14</v>
      </c>
      <c r="B2" s="36"/>
      <c r="C2" s="37"/>
      <c r="F2" s="3" t="s">
        <v>13</v>
      </c>
    </row>
    <row r="3" spans="1:6" ht="20.100000000000001" customHeight="1" x14ac:dyDescent="0.3">
      <c r="A3" s="5" t="s">
        <v>1</v>
      </c>
      <c r="B3" s="1" t="s">
        <v>4</v>
      </c>
      <c r="C3" s="6" t="str">
        <f>IF(B3="","",IF(B3="Odds","Probability, %",IF(B3="Probability, %","Odds","Error")))</f>
        <v>Probability, %</v>
      </c>
      <c r="D3" s="7" t="s">
        <v>15</v>
      </c>
      <c r="E3" s="7"/>
      <c r="F3" s="8" t="s">
        <v>4</v>
      </c>
    </row>
    <row r="4" spans="1:6" ht="20.100000000000001" customHeight="1" x14ac:dyDescent="0.3">
      <c r="A4" s="26" t="s">
        <v>2</v>
      </c>
      <c r="B4" s="23">
        <v>2.2999999999999998</v>
      </c>
      <c r="C4" s="9">
        <f>IF(B4="","",100/B4)</f>
        <v>43.478260869565219</v>
      </c>
      <c r="D4" s="40" t="s">
        <v>16</v>
      </c>
      <c r="E4" s="10"/>
      <c r="F4" s="8" t="s">
        <v>12</v>
      </c>
    </row>
    <row r="5" spans="1:6" ht="20.100000000000001" customHeight="1" x14ac:dyDescent="0.3">
      <c r="A5" s="27" t="s">
        <v>3</v>
      </c>
      <c r="B5" s="24">
        <v>3.1</v>
      </c>
      <c r="C5" s="11">
        <f>IF(B5="","",100/B5)</f>
        <v>32.258064516129032</v>
      </c>
      <c r="D5" s="41"/>
      <c r="E5" s="12"/>
      <c r="F5" s="13" t="s">
        <v>4</v>
      </c>
    </row>
    <row r="6" spans="1:6" ht="20.100000000000001" customHeight="1" x14ac:dyDescent="0.3">
      <c r="A6" s="28" t="s">
        <v>18</v>
      </c>
      <c r="B6" s="25">
        <v>2.95</v>
      </c>
      <c r="C6" s="14">
        <f>IF(B6="","",100/B6)</f>
        <v>33.898305084745758</v>
      </c>
      <c r="D6" s="41"/>
      <c r="E6" s="12"/>
      <c r="F6" s="15">
        <f>IF(B$3="odds", B4, C4)</f>
        <v>2.2999999999999998</v>
      </c>
    </row>
    <row r="7" spans="1:6" ht="20.100000000000001" customHeight="1" x14ac:dyDescent="0.3">
      <c r="A7" s="33" t="str">
        <f>IF(COUNT(B$4:B$6)=3,"Overround, %","")</f>
        <v>Overround, %</v>
      </c>
      <c r="B7" s="34"/>
      <c r="C7" s="16">
        <f>IF(A7="","",IF(B$3="odds",SUM(C4:C6),SUM(B4:B6)))</f>
        <v>109.63463047044</v>
      </c>
      <c r="D7" s="41"/>
      <c r="E7" s="12"/>
      <c r="F7" s="15">
        <f>IF(B$3="odds", B5, C5)</f>
        <v>3.1</v>
      </c>
    </row>
    <row r="8" spans="1:6" ht="20.100000000000001" customHeight="1" x14ac:dyDescent="0.3">
      <c r="A8" s="35" t="s">
        <v>5</v>
      </c>
      <c r="B8" s="36"/>
      <c r="C8" s="37"/>
      <c r="D8" s="41"/>
      <c r="E8" s="12"/>
      <c r="F8" s="15">
        <f>IF(B$3="odds", B6, C6)</f>
        <v>2.95</v>
      </c>
    </row>
    <row r="9" spans="1:6" ht="20.100000000000001" customHeight="1" x14ac:dyDescent="0.3">
      <c r="A9" s="5" t="s">
        <v>1</v>
      </c>
      <c r="B9" s="5" t="s">
        <v>4</v>
      </c>
      <c r="C9" s="6" t="s">
        <v>12</v>
      </c>
      <c r="D9" s="41"/>
      <c r="E9" s="12"/>
      <c r="F9" s="15"/>
    </row>
    <row r="10" spans="1:6" ht="20.100000000000001" customHeight="1" x14ac:dyDescent="0.3">
      <c r="A10" s="29" t="s">
        <v>6</v>
      </c>
      <c r="B10" s="17">
        <f>IF(COUNT(B4:B6)=3,F6*F7/(F6+F7),"")</f>
        <v>1.3203703703703702</v>
      </c>
      <c r="C10" s="18">
        <f>IF(B10="","",100/B10)</f>
        <v>75.736325385694258</v>
      </c>
      <c r="D10" s="41"/>
      <c r="E10" s="12"/>
      <c r="F10" s="15"/>
    </row>
    <row r="11" spans="1:6" ht="20.100000000000001" customHeight="1" x14ac:dyDescent="0.3">
      <c r="A11" s="27" t="s">
        <v>7</v>
      </c>
      <c r="B11" s="19">
        <f>IF(COUNT(B4:B6)=3,F6*F8/(F6+F8),"")</f>
        <v>1.2923809523809524</v>
      </c>
      <c r="C11" s="11">
        <f>IF(B11="","",100/B11)</f>
        <v>77.376565954310976</v>
      </c>
      <c r="D11" s="41"/>
      <c r="E11" s="12"/>
    </row>
    <row r="12" spans="1:6" ht="20.100000000000001" customHeight="1" x14ac:dyDescent="0.3">
      <c r="A12" s="28" t="s">
        <v>8</v>
      </c>
      <c r="B12" s="20">
        <f>IF(COUNT(B4:B6)=3,F7*F8/(F7+F8),"")</f>
        <v>1.5115702479338844</v>
      </c>
      <c r="C12" s="14">
        <f>IF(B12="","",100/B12)</f>
        <v>66.156369600874797</v>
      </c>
      <c r="D12" s="41"/>
      <c r="E12" s="12"/>
    </row>
    <row r="13" spans="1:6" ht="20.100000000000001" customHeight="1" x14ac:dyDescent="0.3">
      <c r="A13" s="33" t="str">
        <f>IF(COUNT(B$4:B$6)=3,"Overround, %","")</f>
        <v>Overround, %</v>
      </c>
      <c r="B13" s="34"/>
      <c r="C13" s="16">
        <f>IF(A13="","",SUM(C10:C12))</f>
        <v>219.26926094088003</v>
      </c>
      <c r="D13" s="12"/>
      <c r="E13" s="12"/>
    </row>
    <row r="14" spans="1:6" ht="20.100000000000001" customHeight="1" x14ac:dyDescent="0.3">
      <c r="A14" s="35" t="s">
        <v>9</v>
      </c>
      <c r="B14" s="36"/>
      <c r="C14" s="37"/>
      <c r="D14" s="12"/>
      <c r="E14" s="12"/>
    </row>
    <row r="15" spans="1:6" ht="20.100000000000001" customHeight="1" x14ac:dyDescent="0.3">
      <c r="A15" s="5" t="s">
        <v>1</v>
      </c>
      <c r="B15" s="5" t="s">
        <v>4</v>
      </c>
      <c r="C15" s="6" t="s">
        <v>12</v>
      </c>
      <c r="D15" s="12"/>
      <c r="E15" s="12"/>
    </row>
    <row r="16" spans="1:6" ht="20.100000000000001" customHeight="1" x14ac:dyDescent="0.3">
      <c r="A16" s="29" t="s">
        <v>10</v>
      </c>
      <c r="B16" s="17">
        <f>IF(COUNT(B4:B6)=3,F6*(F7-1)/F7,"")</f>
        <v>1.5580645161290323</v>
      </c>
      <c r="C16" s="18">
        <f>IF(B16="","",100/B16)</f>
        <v>64.182194616977227</v>
      </c>
      <c r="D16" s="12"/>
      <c r="E16" s="12"/>
    </row>
    <row r="17" spans="1:5" ht="20.100000000000001" customHeight="1" x14ac:dyDescent="0.3">
      <c r="A17" s="28" t="s">
        <v>11</v>
      </c>
      <c r="B17" s="20">
        <f>IF(COUNT(B4:B6)=3,F8*(F7-1)/F7,"")</f>
        <v>1.9983870967741937</v>
      </c>
      <c r="C17" s="14">
        <f>IF(B17="","",100/B17)</f>
        <v>50.040355125100888</v>
      </c>
      <c r="D17" s="12"/>
      <c r="E17" s="12"/>
    </row>
    <row r="18" spans="1:5" ht="20.100000000000001" customHeight="1" x14ac:dyDescent="0.3">
      <c r="A18" s="38" t="str">
        <f>IF(COUNT(B$4:B$6)=3,"Overround, %","")</f>
        <v>Overround, %</v>
      </c>
      <c r="B18" s="39"/>
      <c r="C18" s="21">
        <f>IF(A18="","",SUM(C16:C17))</f>
        <v>114.22254974207812</v>
      </c>
    </row>
  </sheetData>
  <sheetProtection sheet="1" objects="1" scenarios="1"/>
  <dataConsolidate/>
  <mergeCells count="8">
    <mergeCell ref="A1:D1"/>
    <mergeCell ref="A7:B7"/>
    <mergeCell ref="A13:B13"/>
    <mergeCell ref="A8:C8"/>
    <mergeCell ref="A14:C14"/>
    <mergeCell ref="A18:B18"/>
    <mergeCell ref="A2:C2"/>
    <mergeCell ref="D4:D12"/>
  </mergeCells>
  <phoneticPr fontId="1" type="noConversion"/>
  <dataValidations count="1">
    <dataValidation type="list" allowBlank="1" showInputMessage="1" showErrorMessage="1" sqref="B3">
      <formula1>$F$3:$F$4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DC-DNB Odds</vt:lpstr>
    </vt:vector>
  </TitlesOfParts>
  <Company>www.gubbed.me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Double Chance and DNB odds from Home / Draw / Away (1X2) odds</dc:title>
  <dc:creator>Froment</dc:creator>
  <cp:lastModifiedBy>Rvasi</cp:lastModifiedBy>
  <cp:lastPrinted>2011-11-07T09:46:11Z</cp:lastPrinted>
  <dcterms:created xsi:type="dcterms:W3CDTF">2011-11-07T09:55:16Z</dcterms:created>
  <dcterms:modified xsi:type="dcterms:W3CDTF">2020-04-19T18:54:40Z</dcterms:modified>
</cp:coreProperties>
</file>